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46A7E373-3DF4-49FE-9B48-C6959E596C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<sst xmlns="http://schemas.openxmlformats.org/spreadsheetml/2006/main" count="358" uniqueCount="182">
  <si>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</si>
  <si>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</si>
  <si>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</si>
  <si>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</si>
  <si>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</si>
  <si>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</si>
  <si>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</si>
  <si>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</si>
  <si>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</si>
  <si>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</si>
  <si>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</si>
  <si>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</si>
  <si>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</si>
  <si>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</si>
  <si>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</si>
  <si>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</si>
  <si>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</si>
  <si>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</si>
  <si>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</si>
  <si>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</si>
  <si>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</si>
  <si>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</si>
  <si>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</si>
  <si>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</si>
  <si>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</si>
  <si>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</si>
  <si>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</si>
  <si>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</si>
  <si>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</si>
  <si>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</si>
  <si>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</si>
  <si>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</si>
  <si>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</si>
  <si>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</si>
  <si>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</si>
  <si>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</si>
  <si>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</si>
  <si>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</si>
  <si>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</si>
  <si>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</si>
  <si>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</si>
  <si>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</si>
  <si>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</si>
  <si>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</si>
  <si>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</si>
  <si>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</si>
  <si>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</si>
  <si>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</si>
  <si>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</si>
  <si>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</si>
  <si>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</si>
  <si>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</si>
  <si>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</si>
  <si>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</si>
  <si>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</si>
  <si>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</si>
  <si>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</si>
  <si>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</si>
  <si>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</si>
  <si>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</si>
  <si>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</si>
  <si>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</si>
  <si>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</si>
  <si>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</si>
  <si>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</si>
  <si>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</si>
  <si>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</si>
  <si>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</si>
  <si>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</si>
  <si>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</si>
  <si>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</si>
  <si>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</si>
  <si>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</si>
  <si>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</si>
  <si>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</si>
  <si>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</si>
  <si>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</si>
  <si>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</si>
  <si>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</si>
  <si>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</si>
  <si>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</si>
  <si>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</si>
  <si>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</si>
  <si>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</si>
  <si>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</si>
  <si>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</si>
  <si>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</si>
  <si>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</si>
  <si>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</si>
  <si>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</si>
  <si>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</si>
  <si>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</si>
  <si>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</si>
  <si>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</si>
  <si>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</si>
  <si>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</si>
  <si>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</si>
  <si>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</si>
  <si>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</si>
  <si>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</si>
  <si>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</si>
  <si>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</si>
  <si>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</si>
  <si>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</si>
  <si>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</si>
  <si>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</si>
  <si>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</si>
  <si>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</si>
  <si>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</si>
  <si>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</si>
  <si>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</si>
  <si>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</si>
  <si>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</si>
  <si>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</si>
  <si>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</si>
  <si>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</si>
  <si>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</si>
  <si>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</si>
  <si>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</si>
  <si>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</si>
  <si>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</si>
  <si>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</si>
  <si>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</si>
  <si>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</si>
  <si>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</si>
  <si>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</si>
  <si>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</si>
  <si>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</si>
  <si>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</si>
  <si>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</si>
  <si>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</si>
  <si>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</si>
  <si>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</si>
  <si>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</si>
  <si>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</si>
  <si>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</si>
  <si>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</si>
  <si>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</si>
  <si>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</si>
  <si>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</si>
  <si>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</si>
  <si>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</si>
  <si>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</si>
  <si>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北摂</t>
    <rPh sb="0" eb="2">
      <t>ホクセツ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</si>
  <si>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</si>
  <si>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</si>
  <si>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</si>
  <si>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</si>
  <si>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大会登録費　￥5,000円(当日、徴収します)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</si>
  <si>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１５－５－１５（フレンドリー20-5-20）</t>
    <phoneticPr fontId="3"/>
  </si>
  <si>
    <t>北播磨</t>
    <rPh sb="0" eb="3">
      <t>キタハリマ</t>
    </rPh>
    <phoneticPr fontId="3"/>
  </si>
  <si>
    <t>SVICFA</t>
    <phoneticPr fontId="3"/>
  </si>
  <si>
    <t>淡路</t>
    <rPh sb="0" eb="2">
      <t>アワジ</t>
    </rPh>
    <phoneticPr fontId="3"/>
  </si>
  <si>
    <t>フロールFC</t>
    <phoneticPr fontId="3"/>
  </si>
  <si>
    <t>洲本FC</t>
    <rPh sb="0" eb="2">
      <t>スモト</t>
    </rPh>
    <phoneticPr fontId="3"/>
  </si>
  <si>
    <t>神戸</t>
    <phoneticPr fontId="3"/>
  </si>
  <si>
    <t>末広FC</t>
    <rPh sb="0" eb="2">
      <t>スエヒロ</t>
    </rPh>
    <phoneticPr fontId="3"/>
  </si>
  <si>
    <t>猪名川FC</t>
    <rPh sb="0" eb="3">
      <t>イナガワ</t>
    </rPh>
    <phoneticPr fontId="3"/>
  </si>
  <si>
    <t>加西FCビアンコ</t>
    <rPh sb="0" eb="2">
      <t>カサイ</t>
    </rPh>
    <phoneticPr fontId="3"/>
  </si>
  <si>
    <t>加西FCロッソ</t>
    <rPh sb="0" eb="2">
      <t>カサイ</t>
    </rPh>
    <phoneticPr fontId="3"/>
  </si>
  <si>
    <t>ロベスト神戸</t>
    <rPh sb="4" eb="6">
      <t>コウベ</t>
    </rPh>
    <phoneticPr fontId="3"/>
  </si>
  <si>
    <t>ジベルティード</t>
    <phoneticPr fontId="3"/>
  </si>
  <si>
    <t>長尾台SC</t>
    <rPh sb="0" eb="2">
      <t>ナガオ</t>
    </rPh>
    <rPh sb="2" eb="3">
      <t>ダイ</t>
    </rPh>
    <phoneticPr fontId="3"/>
  </si>
  <si>
    <t>武庫之荘FC</t>
    <rPh sb="0" eb="4">
      <t>ムコノソウ</t>
    </rPh>
    <phoneticPr fontId="3"/>
  </si>
  <si>
    <t>尼崎</t>
    <rPh sb="0" eb="2">
      <t>アマガサキ</t>
    </rPh>
    <phoneticPr fontId="3"/>
  </si>
  <si>
    <t>ゴールデンスターG（雨天時中止）</t>
    <rPh sb="10" eb="13">
      <t>ウテンジ</t>
    </rPh>
    <rPh sb="13" eb="15">
      <t>チュウシ</t>
    </rPh>
    <phoneticPr fontId="3"/>
  </si>
  <si>
    <t>加西FCビアンコ</t>
    <rPh sb="0" eb="2">
      <t>カサイ</t>
    </rPh>
    <phoneticPr fontId="3"/>
  </si>
  <si>
    <t>加西FCロッソ</t>
    <rPh sb="0" eb="2">
      <t>カサイ</t>
    </rPh>
    <phoneticPr fontId="3"/>
  </si>
  <si>
    <t>旭FCジュニア</t>
    <rPh sb="0" eb="1">
      <t>アサヒ</t>
    </rPh>
    <phoneticPr fontId="3"/>
  </si>
  <si>
    <t>SVICFA</t>
    <phoneticPr fontId="3"/>
  </si>
  <si>
    <t>末広FC</t>
    <rPh sb="0" eb="2">
      <t>スエヒロ</t>
    </rPh>
    <phoneticPr fontId="3"/>
  </si>
  <si>
    <t>フロールFC</t>
    <phoneticPr fontId="3"/>
  </si>
  <si>
    <t>ジベルテード</t>
    <phoneticPr fontId="3"/>
  </si>
  <si>
    <t>武庫之荘FC</t>
    <rPh sb="0" eb="4">
      <t>ムコノソウ</t>
    </rPh>
    <phoneticPr fontId="3"/>
  </si>
  <si>
    <t>洲本FC</t>
    <rPh sb="0" eb="2">
      <t>スモト</t>
    </rPh>
    <phoneticPr fontId="3"/>
  </si>
  <si>
    <t>猪名川FC</t>
    <rPh sb="0" eb="3">
      <t>イナガワ</t>
    </rPh>
    <phoneticPr fontId="3"/>
  </si>
  <si>
    <t>ロベスト神戸</t>
    <rPh sb="4" eb="6">
      <t>コウベ</t>
    </rPh>
    <phoneticPr fontId="3"/>
  </si>
  <si>
    <t>長尾台SC</t>
    <rPh sb="0" eb="3">
      <t>ナガオダイ</t>
    </rPh>
    <phoneticPr fontId="3"/>
  </si>
  <si>
    <t>チャレンジカップU-11</t>
    <phoneticPr fontId="3"/>
  </si>
  <si>
    <t>U-11</t>
    <phoneticPr fontId="3"/>
  </si>
  <si>
    <t>（日）</t>
    <rPh sb="1" eb="2">
      <t>ニチ</t>
    </rPh>
    <phoneticPr fontId="3"/>
  </si>
  <si>
    <t>◇試合時間は１５分ー５分ー１５分（フレンドリー20-5-20）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</si>
</sst>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284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0" fillId="4" borderId="1" xfId="0" applyFill="1" applyBorder="1" applyAlignment="1">
      <alignment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29" fillId="5" borderId="1" xfId="3" applyFont="1" applyFill="1" applyBorder="1" applyAlignment="1">
      <alignment horizontal="left" vertical="center" shrinkToFit="1"/>
    </xf>
    <xf numFmtId="0" fontId="29" fillId="5" borderId="1" xfId="0" applyFont="1" applyFill="1" applyBorder="1" applyAlignment="1">
      <alignment horizontal="left" vertical="center" shrinkToFit="1"/>
    </xf>
    <xf numFmtId="0" fontId="29" fillId="5" borderId="12" xfId="3" applyFont="1" applyFill="1" applyBorder="1" applyAlignment="1">
      <alignment horizontal="left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H40" sqref="H40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02" t="s">
        <v>99</v>
      </c>
      <c r="D40" s="203"/>
      <c r="E40" s="204">
        <v>45025</v>
      </c>
      <c r="F40" s="205"/>
      <c r="G40" s="205"/>
      <c r="H40" s="199" t="s">
        <v>180</v>
      </c>
    </row>
    <row r="41" spans="1:8" ht="39.950000000000003" customHeight="1" x14ac:dyDescent="0.15">
      <c r="A41" s="134"/>
      <c r="B41" s="58"/>
      <c r="C41" s="202" t="s">
        <v>140</v>
      </c>
      <c r="D41" s="203"/>
      <c r="E41" s="206" t="s">
        <v>179</v>
      </c>
      <c r="F41" s="207"/>
      <c r="G41" s="208"/>
      <c r="H41" s="133"/>
    </row>
    <row r="42" spans="1:8" ht="39.950000000000003" customHeight="1" x14ac:dyDescent="0.15">
      <c r="A42" s="134"/>
      <c r="B42" s="58"/>
      <c r="C42" s="202" t="s">
        <v>100</v>
      </c>
      <c r="D42" s="203"/>
      <c r="E42" s="206" t="s">
        <v>165</v>
      </c>
      <c r="F42" s="207"/>
      <c r="G42" s="208"/>
      <c r="H42" s="205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17" workbookViewId="0">
      <selection activeCell="F34" sqref="F3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16" t="str">
        <f>ﾃﾞｰﾀﾃｰﾌﾞﾙ!C1</f>
        <v>チャレンジカップU-11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</row>
    <row r="2" spans="1:43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</row>
    <row r="3" spans="1:43" x14ac:dyDescent="0.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43" x14ac:dyDescent="0.15">
      <c r="A4" s="40"/>
      <c r="B4" s="217" t="s">
        <v>20</v>
      </c>
      <c r="C4" s="217"/>
      <c r="D4" s="218" t="s">
        <v>19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17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17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17"/>
      <c r="C7" s="21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09" t="s">
        <v>47</v>
      </c>
      <c r="B8" s="210" t="s">
        <v>46</v>
      </c>
      <c r="C8" s="210"/>
      <c r="D8" s="210"/>
      <c r="E8" s="210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09"/>
      <c r="B9" s="210"/>
      <c r="C9" s="210"/>
      <c r="D9" s="210"/>
      <c r="E9" s="210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09" t="s">
        <v>43</v>
      </c>
      <c r="B11" s="210" t="s">
        <v>42</v>
      </c>
      <c r="C11" s="210"/>
      <c r="D11" s="210"/>
      <c r="E11" s="210"/>
      <c r="F11" s="214">
        <f>ﾃﾞｰﾀﾃｰﾌﾞﾙ!C2</f>
        <v>45025</v>
      </c>
      <c r="G11" s="214"/>
      <c r="H11" s="214"/>
      <c r="I11" s="214"/>
      <c r="J11" s="214"/>
      <c r="K11" s="214"/>
      <c r="L11" s="215">
        <f>WEEKDAY(F11,1)</f>
        <v>1</v>
      </c>
      <c r="M11" s="215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09"/>
      <c r="B12" s="210"/>
      <c r="C12" s="210"/>
      <c r="D12" s="210"/>
      <c r="E12" s="210"/>
      <c r="F12" s="214"/>
      <c r="G12" s="214"/>
      <c r="H12" s="214"/>
      <c r="I12" s="214"/>
      <c r="J12" s="214"/>
      <c r="K12" s="214"/>
      <c r="L12" s="215"/>
      <c r="M12" s="215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10" t="s">
        <v>40</v>
      </c>
      <c r="C13" s="210"/>
      <c r="D13" s="210"/>
      <c r="E13" s="210"/>
      <c r="F13" s="213" t="str">
        <f>ﾃﾞｰﾀﾃｰﾌﾞﾙ!C3</f>
        <v>ゴールデンスターG（雨天時中止）</v>
      </c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09" t="s">
        <v>39</v>
      </c>
      <c r="B15" s="210" t="s">
        <v>38</v>
      </c>
      <c r="C15" s="210"/>
      <c r="D15" s="210"/>
      <c r="E15" s="210"/>
      <c r="F15" s="210" t="str">
        <f>ﾃﾞｰﾀﾃｰﾌﾞﾙ!C4</f>
        <v>U-11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09" t="s">
        <v>37</v>
      </c>
      <c r="B17" s="210" t="s">
        <v>36</v>
      </c>
      <c r="C17" s="210"/>
      <c r="D17" s="210"/>
      <c r="E17" s="210"/>
      <c r="F17" s="212" t="s">
        <v>148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09"/>
      <c r="B18" s="210"/>
      <c r="C18" s="210"/>
      <c r="D18" s="210"/>
      <c r="E18" s="210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09" t="s">
        <v>35</v>
      </c>
      <c r="B19" s="218" t="s">
        <v>34</v>
      </c>
      <c r="C19" s="218"/>
      <c r="D19" s="218"/>
      <c r="E19" s="218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09"/>
      <c r="B20" s="218"/>
      <c r="C20" s="218"/>
      <c r="D20" s="218"/>
      <c r="E20" s="218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144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181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09" t="s">
        <v>26</v>
      </c>
      <c r="B36" s="218" t="s">
        <v>25</v>
      </c>
      <c r="C36" s="218"/>
      <c r="D36" s="218"/>
      <c r="E36" s="218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09"/>
      <c r="B37" s="218"/>
      <c r="C37" s="218"/>
      <c r="D37" s="218"/>
      <c r="E37" s="218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09" t="s">
        <v>22</v>
      </c>
      <c r="B40" s="217" t="s">
        <v>21</v>
      </c>
      <c r="C40" s="217"/>
      <c r="D40" s="217"/>
      <c r="E40" s="217"/>
      <c r="F40" s="41">
        <v>1</v>
      </c>
      <c r="G40" s="211" t="str">
        <f>ﾃﾞｰﾀﾃｰﾌﾞﾙ!J8</f>
        <v>末広FC</v>
      </c>
      <c r="H40" s="205"/>
      <c r="I40" s="205"/>
      <c r="J40" s="205"/>
      <c r="K40" s="205"/>
      <c r="L40" s="205"/>
      <c r="M40" s="205"/>
      <c r="N40" s="102" t="str">
        <f>ﾃﾞｰﾀﾃｰﾌﾞﾙ!I8</f>
        <v>北摂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09"/>
      <c r="B41" s="217"/>
      <c r="C41" s="217"/>
      <c r="D41" s="217"/>
      <c r="E41" s="217"/>
      <c r="F41" s="41">
        <v>2</v>
      </c>
      <c r="G41" s="211" t="str">
        <f>ﾃﾞｰﾀﾃｰﾌﾞﾙ!J9</f>
        <v>SVICFA</v>
      </c>
      <c r="H41" s="205"/>
      <c r="I41" s="205"/>
      <c r="J41" s="205"/>
      <c r="K41" s="205"/>
      <c r="L41" s="205"/>
      <c r="M41" s="205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11" t="str">
        <f>ﾃﾞｰﾀﾃｰﾌﾞﾙ!J10</f>
        <v>猪名川FC</v>
      </c>
      <c r="H42" s="205"/>
      <c r="I42" s="205"/>
      <c r="J42" s="205"/>
      <c r="K42" s="205"/>
      <c r="L42" s="205"/>
      <c r="M42" s="205"/>
      <c r="N42" s="102" t="str">
        <f>ﾃﾞｰﾀﾃｰﾌﾞﾙ!I10</f>
        <v>北摂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11" t="str">
        <f>ﾃﾞｰﾀﾃｰﾌﾞﾙ!J11</f>
        <v>フロールFC</v>
      </c>
      <c r="H43" s="205"/>
      <c r="I43" s="205"/>
      <c r="J43" s="205"/>
      <c r="K43" s="205"/>
      <c r="L43" s="205"/>
      <c r="M43" s="205"/>
      <c r="N43" s="102" t="str">
        <f>ﾃﾞｰﾀﾃｰﾌﾞﾙ!I11</f>
        <v>東播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11" t="str">
        <f>ﾃﾞｰﾀﾃｰﾌﾞﾙ!J12</f>
        <v>加西FCビアンコ</v>
      </c>
      <c r="H44" s="205"/>
      <c r="I44" s="205"/>
      <c r="J44" s="205"/>
      <c r="K44" s="205"/>
      <c r="L44" s="205"/>
      <c r="M44" s="205"/>
      <c r="N44" s="102" t="s">
        <v>155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11" t="str">
        <f>ﾃﾞｰﾀﾃｰﾌﾞﾙ!J13</f>
        <v>加西FCロッソ</v>
      </c>
      <c r="H45" s="205"/>
      <c r="I45" s="205"/>
      <c r="J45" s="205"/>
      <c r="K45" s="205"/>
      <c r="L45" s="205"/>
      <c r="M45" s="205"/>
      <c r="N45" s="102" t="str">
        <f>ﾃﾞｰﾀﾃｰﾌﾞﾙ!I13</f>
        <v>北播磨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11" t="str">
        <f>ﾃﾞｰﾀﾃｰﾌﾞﾙ!J14</f>
        <v>洲本FC</v>
      </c>
      <c r="H46" s="205"/>
      <c r="I46" s="205"/>
      <c r="J46" s="205"/>
      <c r="K46" s="205"/>
      <c r="L46" s="205"/>
      <c r="M46" s="205"/>
      <c r="N46" s="102" t="str">
        <f>ﾃﾞｰﾀﾃｰﾌﾞﾙ!I14</f>
        <v>淡路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11" t="str">
        <f>ﾃﾞｰﾀﾃｰﾌﾞﾙ!J15</f>
        <v>ロベスト神戸</v>
      </c>
      <c r="H47" s="205"/>
      <c r="I47" s="205"/>
      <c r="J47" s="205"/>
      <c r="K47" s="205"/>
      <c r="L47" s="205"/>
      <c r="M47" s="205"/>
      <c r="N47" s="102" t="str">
        <f>ﾃﾞｰﾀﾃｰﾌﾞﾙ!I15</f>
        <v>神戸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11" t="str">
        <f>ﾃﾞｰﾀﾃｰﾌﾞﾙ!J16</f>
        <v>ジベルティード</v>
      </c>
      <c r="H48" s="205"/>
      <c r="I48" s="205"/>
      <c r="J48" s="205"/>
      <c r="K48" s="205"/>
      <c r="L48" s="205"/>
      <c r="M48" s="205"/>
      <c r="N48" s="102" t="str">
        <f>ﾃﾞｰﾀﾃｰﾌﾞﾙ!I16</f>
        <v>尼崎</v>
      </c>
      <c r="AI48" s="31">
        <f>COUNTIF(ﾀｲﾑｽｹｼﾞｭｰﾙ!$D$7:$O$19,G48)</f>
        <v>0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11" t="str">
        <f>ﾃﾞｰﾀﾃｰﾌﾞﾙ!J17</f>
        <v>長尾台SC</v>
      </c>
      <c r="H49" s="205"/>
      <c r="I49" s="205"/>
      <c r="J49" s="205"/>
      <c r="K49" s="205"/>
      <c r="L49" s="205"/>
      <c r="M49" s="205"/>
      <c r="N49" s="102" t="str">
        <f>ﾃﾞｰﾀﾃｰﾌﾞﾙ!I17</f>
        <v>北摂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11" t="str">
        <f>ﾃﾞｰﾀﾃｰﾌﾞﾙ!J18</f>
        <v>武庫之荘FC</v>
      </c>
      <c r="H50" s="205"/>
      <c r="I50" s="205"/>
      <c r="J50" s="205"/>
      <c r="K50" s="205"/>
      <c r="L50" s="205"/>
      <c r="M50" s="205"/>
      <c r="N50" s="102" t="str">
        <f>ﾃﾞｰﾀﾃｰﾌﾞﾙ!I18</f>
        <v>尼崎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11" t="str">
        <f>ﾃﾞｰﾀﾃｰﾌﾞﾙ!J19</f>
        <v>旭ＦＣジュニア</v>
      </c>
      <c r="H51" s="205"/>
      <c r="I51" s="205"/>
      <c r="J51" s="205"/>
      <c r="K51" s="205"/>
      <c r="L51" s="205"/>
      <c r="M51" s="205"/>
      <c r="N51" s="102" t="str">
        <f>ﾃﾞｰﾀﾃｰﾌﾞﾙ!I19</f>
        <v>北播磨</v>
      </c>
      <c r="AE51" s="40"/>
      <c r="AI51" s="31">
        <f>COUNTIF(ﾀｲﾑｽｹｼﾞｭｰﾙ!$D$7:$O$19,G51)</f>
        <v>0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142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G23" sqref="G23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32" t="str">
        <f>ﾃﾞｰﾀﾃｰﾌﾞﾙ!C1</f>
        <v>チャレンジカップU-11</v>
      </c>
      <c r="C2" s="203"/>
      <c r="D2" s="203"/>
      <c r="E2" s="203"/>
      <c r="F2" s="203"/>
      <c r="G2" s="203"/>
      <c r="H2" s="203"/>
      <c r="I2" s="203"/>
      <c r="J2" s="203"/>
      <c r="K2" s="98" t="str">
        <f>ﾃﾞｰﾀﾃｰﾌﾞﾙ!C4</f>
        <v>U-11</v>
      </c>
      <c r="L2" s="5"/>
      <c r="M2" s="98" t="s">
        <v>84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加西FCビアンコ</v>
      </c>
      <c r="E4" s="15"/>
      <c r="F4" s="16"/>
      <c r="G4" s="15" t="str">
        <f>B6</f>
        <v>SVICFA</v>
      </c>
      <c r="H4" s="15"/>
      <c r="I4" s="15"/>
      <c r="J4" s="17" t="str">
        <f>B7</f>
        <v>末広FC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加西FCビアンコ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SVICFA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末広FC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フロールFC</v>
      </c>
      <c r="E9" s="15"/>
      <c r="F9" s="16"/>
      <c r="G9" s="15" t="str">
        <f>B11</f>
        <v>ロベスト神戸</v>
      </c>
      <c r="H9" s="15"/>
      <c r="I9" s="15"/>
      <c r="J9" s="17" t="str">
        <f>B12</f>
        <v>武庫之荘FC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フロールFC</v>
      </c>
      <c r="C10" s="89" t="str">
        <f>ﾃﾞｰﾀﾃｰﾌﾞﾙ!D11</f>
        <v>東播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ロベスト神戸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武庫之荘FC</v>
      </c>
      <c r="C12" s="90" t="str">
        <f>ﾃﾞｰﾀﾃｰﾌﾞﾙ!D13</f>
        <v>尼崎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ジベルテード</v>
      </c>
      <c r="H14" s="15"/>
      <c r="I14" s="15"/>
      <c r="J14" s="17" t="str">
        <f>B17</f>
        <v>長尾台SC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ジベルテード</v>
      </c>
      <c r="C16" s="89" t="str">
        <f>ﾃﾞｰﾀﾃｰﾌﾞﾙ!D15</f>
        <v>尼崎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長尾台SC</v>
      </c>
      <c r="C17" s="90" t="str">
        <f>ﾃﾞｰﾀﾃｰﾌﾞﾙ!D16</f>
        <v>北摂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加西FCロッソ</v>
      </c>
      <c r="E19" s="15"/>
      <c r="F19" s="16"/>
      <c r="G19" s="15" t="str">
        <f>B21</f>
        <v>猪名川FC</v>
      </c>
      <c r="H19" s="15"/>
      <c r="I19" s="15"/>
      <c r="J19" s="17" t="str">
        <f>B22</f>
        <v>洲本FC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加西FCロッソ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猪名川FC</v>
      </c>
      <c r="C21" s="89" t="str">
        <f>ﾃﾞｰﾀﾃｰﾌﾞﾙ!D18</f>
        <v>北摂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洲本FC</v>
      </c>
      <c r="C22" s="90" t="str">
        <f>ﾃﾞｰﾀﾃｰﾌﾞﾙ!D19</f>
        <v>淡路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チャレンジカップU-11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33" t="str">
        <f>ﾃﾞｰﾀﾃｰﾌﾞﾙ!C28</f>
        <v>.</v>
      </c>
      <c r="H28" s="234"/>
      <c r="I28" s="234"/>
      <c r="J28" s="235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36" t="str">
        <f>ﾃﾞｰﾀﾃｰﾌﾞﾙ!C29</f>
        <v>.</v>
      </c>
      <c r="M30" s="237"/>
      <c r="N30" s="237"/>
      <c r="O30" s="238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39" t="s">
        <v>74</v>
      </c>
      <c r="F35" s="240"/>
      <c r="G35" s="239" t="s">
        <v>75</v>
      </c>
      <c r="H35" s="240"/>
      <c r="I35" s="239" t="s">
        <v>76</v>
      </c>
      <c r="J35" s="223"/>
      <c r="K35" s="239" t="s">
        <v>77</v>
      </c>
      <c r="L35" s="240"/>
    </row>
    <row r="36" spans="2:16" ht="20.100000000000001" customHeight="1" x14ac:dyDescent="0.15">
      <c r="E36" s="227" t="str">
        <f>ﾃﾞｰﾀﾃｰﾌﾞﾙ!C32</f>
        <v>.</v>
      </c>
      <c r="F36" s="228"/>
      <c r="G36" s="229" t="str">
        <f>ﾃﾞｰﾀﾃｰﾌﾞﾙ!C35</f>
        <v>.</v>
      </c>
      <c r="H36" s="228"/>
      <c r="I36" s="227" t="str">
        <f>ﾃﾞｰﾀﾃｰﾌﾞﾙ!C38</f>
        <v>.</v>
      </c>
      <c r="J36" s="228"/>
      <c r="K36" s="227" t="str">
        <f>ﾃﾞｰﾀﾃｰﾌﾞﾙ!C41</f>
        <v>.</v>
      </c>
      <c r="L36" s="228"/>
    </row>
    <row r="37" spans="2:16" ht="20.100000000000001" customHeight="1" x14ac:dyDescent="0.15">
      <c r="E37" s="229"/>
      <c r="F37" s="228"/>
      <c r="G37" s="229"/>
      <c r="H37" s="228"/>
      <c r="I37" s="229"/>
      <c r="J37" s="228"/>
      <c r="K37" s="229"/>
      <c r="L37" s="228"/>
    </row>
    <row r="38" spans="2:16" ht="20.100000000000001" customHeight="1" x14ac:dyDescent="0.15">
      <c r="E38" s="229"/>
      <c r="F38" s="228"/>
      <c r="G38" s="229"/>
      <c r="H38" s="228"/>
      <c r="I38" s="229"/>
      <c r="J38" s="228"/>
      <c r="K38" s="229"/>
      <c r="L38" s="228"/>
    </row>
    <row r="39" spans="2:16" ht="20.100000000000001" customHeight="1" x14ac:dyDescent="0.15">
      <c r="E39" s="229"/>
      <c r="F39" s="228"/>
      <c r="G39" s="229"/>
      <c r="H39" s="228"/>
      <c r="I39" s="229"/>
      <c r="J39" s="228"/>
      <c r="K39" s="229"/>
      <c r="L39" s="228"/>
    </row>
    <row r="40" spans="2:16" ht="20.100000000000001" customHeight="1" x14ac:dyDescent="0.15">
      <c r="E40" s="229"/>
      <c r="F40" s="228"/>
      <c r="G40" s="229"/>
      <c r="H40" s="228"/>
      <c r="I40" s="229"/>
      <c r="J40" s="228"/>
      <c r="K40" s="229"/>
      <c r="L40" s="228"/>
    </row>
    <row r="41" spans="2:16" ht="20.100000000000001" customHeight="1" x14ac:dyDescent="0.15">
      <c r="E41" s="230"/>
      <c r="F41" s="231"/>
      <c r="G41" s="230"/>
      <c r="H41" s="231"/>
      <c r="I41" s="230"/>
      <c r="J41" s="231"/>
      <c r="K41" s="230"/>
      <c r="L41" s="231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36" t="str">
        <f>ﾃﾞｰﾀﾃｰﾌﾞﾙ!C30</f>
        <v>.</v>
      </c>
      <c r="H45" s="237"/>
      <c r="I45" s="237"/>
      <c r="J45" s="238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21" t="str">
        <f>ﾃﾞｰﾀﾃｰﾌﾞﾙ!C33</f>
        <v>.</v>
      </c>
      <c r="E49" s="222"/>
      <c r="F49" s="223"/>
      <c r="G49" s="143"/>
      <c r="H49" s="221" t="str">
        <f>ﾃﾞｰﾀﾃｰﾌﾞﾙ!C36</f>
        <v>.</v>
      </c>
      <c r="I49" s="222"/>
      <c r="J49" s="223"/>
      <c r="K49" s="92"/>
      <c r="L49" s="221" t="str">
        <f>ﾃﾞｰﾀﾃｰﾌﾞﾙ!C34</f>
        <v>.</v>
      </c>
      <c r="M49" s="222"/>
      <c r="N49" s="223"/>
      <c r="O49" s="143"/>
      <c r="P49" s="221" t="str">
        <f>ﾃﾞｰﾀﾃｰﾌﾞﾙ!C37</f>
        <v>.</v>
      </c>
      <c r="Q49" s="222"/>
      <c r="R49" s="223"/>
    </row>
    <row r="50" spans="4:25" ht="20.100000000000001" customHeight="1" x14ac:dyDescent="0.15">
      <c r="D50" s="224"/>
      <c r="E50" s="225"/>
      <c r="F50" s="226"/>
      <c r="G50" s="92" t="s">
        <v>80</v>
      </c>
      <c r="H50" s="224"/>
      <c r="I50" s="225"/>
      <c r="J50" s="226"/>
      <c r="K50" s="92"/>
      <c r="L50" s="224"/>
      <c r="M50" s="225"/>
      <c r="N50" s="226"/>
      <c r="O50" s="92" t="s">
        <v>80</v>
      </c>
      <c r="P50" s="224"/>
      <c r="Q50" s="225"/>
      <c r="R50" s="226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21" t="str">
        <f>ﾃﾞｰﾀﾃｰﾌﾞﾙ!C39</f>
        <v>.</v>
      </c>
      <c r="E52" s="222"/>
      <c r="F52" s="223"/>
      <c r="G52" s="143"/>
      <c r="H52" s="221" t="str">
        <f>ﾃﾞｰﾀﾃｰﾌﾞﾙ!C42</f>
        <v>.</v>
      </c>
      <c r="I52" s="222"/>
      <c r="J52" s="223"/>
      <c r="K52" s="92"/>
      <c r="L52" s="221" t="str">
        <f>ﾃﾞｰﾀﾃｰﾌﾞﾙ!C40</f>
        <v>.</v>
      </c>
      <c r="M52" s="222"/>
      <c r="N52" s="223"/>
      <c r="O52" s="143"/>
      <c r="P52" s="221" t="str">
        <f>ﾃﾞｰﾀﾃｰﾌﾞﾙ!C43</f>
        <v>.</v>
      </c>
      <c r="Q52" s="222"/>
      <c r="R52" s="223"/>
    </row>
    <row r="53" spans="4:25" ht="20.100000000000001" customHeight="1" x14ac:dyDescent="0.15">
      <c r="D53" s="224"/>
      <c r="E53" s="225"/>
      <c r="F53" s="226"/>
      <c r="G53" s="92" t="s">
        <v>80</v>
      </c>
      <c r="H53" s="224"/>
      <c r="I53" s="225"/>
      <c r="J53" s="226"/>
      <c r="K53" s="92"/>
      <c r="L53" s="224"/>
      <c r="M53" s="225"/>
      <c r="N53" s="226"/>
      <c r="O53" s="92" t="s">
        <v>80</v>
      </c>
      <c r="P53" s="224"/>
      <c r="Q53" s="225"/>
      <c r="R53" s="226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7" zoomScale="90" zoomScaleNormal="90" workbookViewId="0">
      <selection activeCell="B9" sqref="B9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8" t="str">
        <f>ﾃﾞｰﾀﾃｰﾌﾞﾙ!C1</f>
        <v>チャレンジカップU-11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6" ht="24" x14ac:dyDescent="0.15">
      <c r="B2" s="278">
        <f>ﾃﾞｰﾀﾃｰﾌﾞﾙ!C2</f>
        <v>45025</v>
      </c>
      <c r="C2" s="279"/>
      <c r="D2" s="279"/>
      <c r="E2" s="105" t="s">
        <v>91</v>
      </c>
      <c r="F2" s="280">
        <f>WEEKDAY(B2,1)</f>
        <v>1</v>
      </c>
      <c r="G2" s="280"/>
      <c r="H2" s="98" t="s">
        <v>92</v>
      </c>
      <c r="I2" s="1"/>
      <c r="J2" s="1"/>
      <c r="K2" s="98" t="str">
        <f>ﾃﾞｰﾀﾃｰﾌﾞﾙ!C4</f>
        <v>U-11</v>
      </c>
      <c r="L2" s="277" t="str">
        <f>ﾃﾞｰﾀﾃｰﾌﾞﾙ!C5</f>
        <v>１５－５－１５（フレンドリー20-5-20）</v>
      </c>
      <c r="M2" s="205"/>
      <c r="N2" s="205"/>
      <c r="O2" s="205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73" t="s">
        <v>146</v>
      </c>
      <c r="D5" s="274"/>
      <c r="E5" s="275"/>
      <c r="F5" s="275"/>
      <c r="G5" s="275"/>
      <c r="H5" s="275"/>
      <c r="I5" s="276"/>
      <c r="J5" s="270" t="s">
        <v>147</v>
      </c>
      <c r="K5" s="271"/>
      <c r="L5" s="271"/>
      <c r="M5" s="271"/>
      <c r="N5" s="271"/>
      <c r="O5" s="271"/>
      <c r="P5" s="272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69" t="s">
        <v>9</v>
      </c>
      <c r="F6" s="269"/>
      <c r="G6" s="269"/>
      <c r="H6" s="75" t="s">
        <v>14</v>
      </c>
      <c r="I6" s="76" t="s">
        <v>10</v>
      </c>
      <c r="J6" s="74" t="s">
        <v>8</v>
      </c>
      <c r="K6" s="75" t="s">
        <v>15</v>
      </c>
      <c r="L6" s="269" t="s">
        <v>9</v>
      </c>
      <c r="M6" s="269"/>
      <c r="N6" s="269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67" t="s">
        <v>51</v>
      </c>
      <c r="D7" s="68" t="str">
        <f>ﾃﾞｰﾀﾃｰﾌﾞﾙ!F24</f>
        <v>加西FCビアンコ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SVICFA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フロールFC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ロベスト神戸</v>
      </c>
      <c r="P7" s="108" t="str">
        <f>ﾃﾞｰﾀﾃｰﾌﾞﾙ!M24</f>
        <v>加西FCロッソ</v>
      </c>
    </row>
    <row r="8" spans="1:16" ht="39.950000000000003" customHeight="1" x14ac:dyDescent="0.15">
      <c r="A8" s="59">
        <v>2</v>
      </c>
      <c r="B8" s="170">
        <v>0.4236111111111111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ジベルテード</v>
      </c>
      <c r="I8" s="166" t="str">
        <f>ﾃﾞｰﾀﾃｰﾌﾞﾙ!D25</f>
        <v>加西FCビアンコ</v>
      </c>
      <c r="J8" s="64" t="s">
        <v>57</v>
      </c>
      <c r="K8" s="4" t="str">
        <f>ﾃﾞｰﾀﾃｰﾌﾞﾙ!J25</f>
        <v>加西FCロッソ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猪名川FC</v>
      </c>
      <c r="P8" s="108" t="str">
        <f>ﾃﾞｰﾀﾃｰﾌﾞﾙ!M25</f>
        <v>フロールFC</v>
      </c>
    </row>
    <row r="9" spans="1:16" ht="39.950000000000003" customHeight="1" x14ac:dyDescent="0.15">
      <c r="A9" s="59">
        <v>3</v>
      </c>
      <c r="B9" s="170">
        <v>0.4513888888888889</v>
      </c>
      <c r="C9" s="64" t="s">
        <v>51</v>
      </c>
      <c r="D9" s="4" t="str">
        <f>ﾃﾞｰﾀﾃｰﾌﾞﾙ!F26</f>
        <v>加西FCビアンコ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末広FC</v>
      </c>
      <c r="I9" s="166" t="str">
        <f>ﾃﾞｰﾀﾃｰﾌﾞﾙ!D26</f>
        <v>ジベルテード</v>
      </c>
      <c r="J9" s="64" t="s">
        <v>18</v>
      </c>
      <c r="K9" s="4" t="str">
        <f>ﾃﾞｰﾀﾃｰﾌﾞﾙ!J26</f>
        <v>フロールFC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武庫之荘FC</v>
      </c>
      <c r="P9" s="108" t="str">
        <f>ﾃﾞｰﾀﾃｰﾌﾞﾙ!M26</f>
        <v>猪名川FC</v>
      </c>
    </row>
    <row r="10" spans="1:16" ht="39.950000000000003" customHeight="1" x14ac:dyDescent="0.15">
      <c r="A10" s="59">
        <v>4</v>
      </c>
      <c r="B10" s="171">
        <v>0.47916666666666702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長尾台SC</v>
      </c>
      <c r="I10" s="166" t="str">
        <f>ﾃﾞｰﾀﾃｰﾌﾞﾙ!D27</f>
        <v>SVICFA</v>
      </c>
      <c r="J10" s="64" t="s">
        <v>57</v>
      </c>
      <c r="K10" s="4" t="str">
        <f>ﾃﾞｰﾀﾃｰﾌﾞﾙ!J27</f>
        <v>加西FCロッソ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洲本FC</v>
      </c>
      <c r="P10" s="108" t="str">
        <f>ﾃﾞｰﾀﾃｰﾌﾞﾙ!M27</f>
        <v>ロベスト神戸</v>
      </c>
    </row>
    <row r="11" spans="1:16" ht="39.950000000000003" customHeight="1" x14ac:dyDescent="0.15">
      <c r="A11" s="59">
        <v>5</v>
      </c>
      <c r="B11" s="170">
        <v>0.50694444444444398</v>
      </c>
      <c r="C11" s="64" t="s">
        <v>51</v>
      </c>
      <c r="D11" s="4" t="str">
        <f>ﾃﾞｰﾀﾃｰﾌﾞﾙ!F28</f>
        <v>SVICFA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末広FC</v>
      </c>
      <c r="I11" s="166" t="str">
        <f>ﾃﾞｰﾀﾃｰﾌﾞﾙ!D28</f>
        <v>長尾台SC</v>
      </c>
      <c r="J11" s="64" t="s">
        <v>18</v>
      </c>
      <c r="K11" s="4" t="str">
        <f>ﾃﾞｰﾀﾃｰﾌﾞﾙ!J28</f>
        <v>ロベスト神戸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武庫之荘FC</v>
      </c>
      <c r="P11" s="108" t="str">
        <f>ﾃﾞｰﾀﾃｰﾌﾞﾙ!M28</f>
        <v>洲本FC</v>
      </c>
    </row>
    <row r="12" spans="1:16" ht="39.950000000000003" customHeight="1" x14ac:dyDescent="0.15">
      <c r="A12" s="59">
        <v>6</v>
      </c>
      <c r="B12" s="171">
        <v>0.53472222222222199</v>
      </c>
      <c r="C12" s="64" t="s">
        <v>52</v>
      </c>
      <c r="D12" s="4" t="str">
        <f>ﾃﾞｰﾀﾃｰﾌﾞﾙ!F29</f>
        <v>ジベルテード</v>
      </c>
      <c r="E12" s="60" t="s">
        <v>138</v>
      </c>
      <c r="F12" s="62" t="s">
        <v>17</v>
      </c>
      <c r="G12" s="61" t="s">
        <v>138</v>
      </c>
      <c r="H12" s="4" t="str">
        <f>ﾃﾞｰﾀﾃｰﾌﾞﾙ!H29</f>
        <v>長尾台SC</v>
      </c>
      <c r="I12" s="166" t="str">
        <f>ﾃﾞｰﾀﾃｰﾌﾞﾙ!D29</f>
        <v>末広FC</v>
      </c>
      <c r="J12" s="64" t="s">
        <v>57</v>
      </c>
      <c r="K12" s="4" t="str">
        <f>ﾃﾞｰﾀﾃｰﾌﾞﾙ!J29</f>
        <v>猪名川FC</v>
      </c>
      <c r="L12" s="60" t="s">
        <v>138</v>
      </c>
      <c r="M12" s="62" t="s">
        <v>17</v>
      </c>
      <c r="N12" s="61" t="s">
        <v>138</v>
      </c>
      <c r="O12" s="4" t="str">
        <f>ﾃﾞｰﾀﾃｰﾌﾞﾙ!L29</f>
        <v>洲本FC</v>
      </c>
      <c r="P12" s="108" t="str">
        <f>ﾃﾞｰﾀﾃｰﾌﾞﾙ!M29</f>
        <v>武庫之荘FC</v>
      </c>
    </row>
    <row r="13" spans="1:16" ht="14.1" customHeight="1" x14ac:dyDescent="0.15">
      <c r="A13" s="250">
        <v>7</v>
      </c>
      <c r="B13" s="256">
        <v>0.5625</v>
      </c>
      <c r="C13" s="255" t="s">
        <v>59</v>
      </c>
      <c r="D13" s="161" t="s">
        <v>104</v>
      </c>
      <c r="E13" s="247" t="s">
        <v>138</v>
      </c>
      <c r="F13" s="244" t="s">
        <v>17</v>
      </c>
      <c r="G13" s="241" t="s">
        <v>138</v>
      </c>
      <c r="H13" s="161" t="s">
        <v>112</v>
      </c>
      <c r="I13" s="167" t="s">
        <v>108</v>
      </c>
      <c r="J13" s="255" t="s">
        <v>60</v>
      </c>
      <c r="K13" s="161" t="s">
        <v>116</v>
      </c>
      <c r="L13" s="247" t="s">
        <v>138</v>
      </c>
      <c r="M13" s="244" t="s">
        <v>17</v>
      </c>
      <c r="N13" s="241" t="s">
        <v>138</v>
      </c>
      <c r="O13" s="161" t="s">
        <v>120</v>
      </c>
      <c r="P13" s="162" t="s">
        <v>113</v>
      </c>
    </row>
    <row r="14" spans="1:16" ht="26.1" customHeight="1" x14ac:dyDescent="0.15">
      <c r="A14" s="251"/>
      <c r="B14" s="257"/>
      <c r="C14" s="251"/>
      <c r="D14" s="68" t="str">
        <f>ﾃﾞｰﾀﾃｰﾌﾞﾙ!C33</f>
        <v>.</v>
      </c>
      <c r="E14" s="263"/>
      <c r="F14" s="254"/>
      <c r="G14" s="267"/>
      <c r="H14" s="68" t="str">
        <f>ﾃﾞｰﾀﾃｰﾌﾞﾙ!C36</f>
        <v>.</v>
      </c>
      <c r="I14" s="177" t="str">
        <f>ﾃﾞｰﾀﾃｰﾌﾞﾙ!C32</f>
        <v>.</v>
      </c>
      <c r="J14" s="251"/>
      <c r="K14" s="68" t="str">
        <f>ﾃﾞｰﾀﾃｰﾌﾞﾙ!C34</f>
        <v>.</v>
      </c>
      <c r="L14" s="263"/>
      <c r="M14" s="254"/>
      <c r="N14" s="267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50">
        <v>8</v>
      </c>
      <c r="B15" s="256">
        <v>0.59722222222222221</v>
      </c>
      <c r="C15" s="255" t="s">
        <v>61</v>
      </c>
      <c r="D15" s="161" t="s">
        <v>105</v>
      </c>
      <c r="E15" s="247" t="s">
        <v>138</v>
      </c>
      <c r="F15" s="244" t="s">
        <v>17</v>
      </c>
      <c r="G15" s="241" t="s">
        <v>138</v>
      </c>
      <c r="H15" s="161" t="s">
        <v>113</v>
      </c>
      <c r="I15" s="167" t="s">
        <v>109</v>
      </c>
      <c r="J15" s="255" t="s">
        <v>61</v>
      </c>
      <c r="K15" s="161" t="s">
        <v>117</v>
      </c>
      <c r="L15" s="247" t="s">
        <v>138</v>
      </c>
      <c r="M15" s="244" t="s">
        <v>17</v>
      </c>
      <c r="N15" s="241" t="s">
        <v>138</v>
      </c>
      <c r="O15" s="161" t="s">
        <v>123</v>
      </c>
      <c r="P15" s="162" t="s">
        <v>121</v>
      </c>
    </row>
    <row r="16" spans="1:16" ht="26.1" customHeight="1" x14ac:dyDescent="0.15">
      <c r="A16" s="251"/>
      <c r="B16" s="257"/>
      <c r="C16" s="251"/>
      <c r="D16" s="68" t="str">
        <f>ﾃﾞｰﾀﾃｰﾌﾞﾙ!C32</f>
        <v>.</v>
      </c>
      <c r="E16" s="263"/>
      <c r="F16" s="254"/>
      <c r="G16" s="267"/>
      <c r="H16" s="68" t="str">
        <f>ﾃﾞｰﾀﾃｰﾌﾞﾙ!C35</f>
        <v>.</v>
      </c>
      <c r="I16" s="177"/>
      <c r="J16" s="251"/>
      <c r="K16" s="68" t="str">
        <f>ﾃﾞｰﾀﾃｰﾌﾞﾙ!C38</f>
        <v>.</v>
      </c>
      <c r="L16" s="263"/>
      <c r="M16" s="254"/>
      <c r="N16" s="267"/>
      <c r="O16" s="68" t="str">
        <f>ﾃﾞｰﾀﾃｰﾌﾞﾙ!C41</f>
        <v>.</v>
      </c>
      <c r="P16" s="172"/>
    </row>
    <row r="17" spans="1:16" ht="14.1" customHeight="1" x14ac:dyDescent="0.15">
      <c r="A17" s="250">
        <v>9</v>
      </c>
      <c r="B17" s="256">
        <v>0.625</v>
      </c>
      <c r="C17" s="255" t="s">
        <v>60</v>
      </c>
      <c r="D17" s="161" t="s">
        <v>106</v>
      </c>
      <c r="E17" s="247" t="s">
        <v>138</v>
      </c>
      <c r="F17" s="244" t="s">
        <v>17</v>
      </c>
      <c r="G17" s="241" t="s">
        <v>138</v>
      </c>
      <c r="H17" s="161" t="s">
        <v>114</v>
      </c>
      <c r="I17" s="167" t="s">
        <v>110</v>
      </c>
      <c r="J17" s="255" t="s">
        <v>60</v>
      </c>
      <c r="K17" s="161" t="s">
        <v>118</v>
      </c>
      <c r="L17" s="247" t="s">
        <v>138</v>
      </c>
      <c r="M17" s="244" t="s">
        <v>17</v>
      </c>
      <c r="N17" s="241" t="s">
        <v>138</v>
      </c>
      <c r="O17" s="161" t="s">
        <v>124</v>
      </c>
      <c r="P17" s="162" t="s">
        <v>122</v>
      </c>
    </row>
    <row r="18" spans="1:16" ht="26.1" customHeight="1" x14ac:dyDescent="0.15">
      <c r="A18" s="251"/>
      <c r="B18" s="257"/>
      <c r="C18" s="251"/>
      <c r="D18" s="178" t="str">
        <f>ﾃﾞｰﾀﾃｰﾌﾞﾙ!C39</f>
        <v>.</v>
      </c>
      <c r="E18" s="249"/>
      <c r="F18" s="245"/>
      <c r="G18" s="242"/>
      <c r="H18" s="178" t="str">
        <f>ﾃﾞｰﾀﾃｰﾌﾞﾙ!C42</f>
        <v>.</v>
      </c>
      <c r="I18" s="176" t="str">
        <f xml:space="preserve"> ﾃﾞｰﾀﾃｰﾌﾞﾙ!C38</f>
        <v>.</v>
      </c>
      <c r="J18" s="251"/>
      <c r="K18" s="178" t="str">
        <f>ﾃﾞｰﾀﾃｰﾌﾞﾙ!C40</f>
        <v>.</v>
      </c>
      <c r="L18" s="249"/>
      <c r="M18" s="245"/>
      <c r="N18" s="242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52">
        <v>10</v>
      </c>
      <c r="B19" s="258">
        <v>0.65972222222222221</v>
      </c>
      <c r="C19" s="262" t="s">
        <v>62</v>
      </c>
      <c r="D19" s="164" t="s">
        <v>107</v>
      </c>
      <c r="E19" s="260" t="s">
        <v>138</v>
      </c>
      <c r="F19" s="244" t="s">
        <v>17</v>
      </c>
      <c r="G19" s="265" t="s">
        <v>138</v>
      </c>
      <c r="H19" s="161" t="s">
        <v>115</v>
      </c>
      <c r="I19" s="165" t="s">
        <v>111</v>
      </c>
      <c r="J19" s="255" t="s">
        <v>63</v>
      </c>
      <c r="K19" s="163" t="s">
        <v>119</v>
      </c>
      <c r="L19" s="247" t="s">
        <v>138</v>
      </c>
      <c r="M19" s="244" t="s">
        <v>17</v>
      </c>
      <c r="N19" s="241" t="s">
        <v>138</v>
      </c>
      <c r="O19" s="161" t="s">
        <v>125</v>
      </c>
      <c r="P19" s="162" t="s">
        <v>126</v>
      </c>
    </row>
    <row r="20" spans="1:16" ht="26.1" customHeight="1" thickBot="1" x14ac:dyDescent="0.2">
      <c r="A20" s="253"/>
      <c r="B20" s="259"/>
      <c r="C20" s="253"/>
      <c r="D20" s="179"/>
      <c r="E20" s="261"/>
      <c r="F20" s="246"/>
      <c r="G20" s="266"/>
      <c r="H20" s="180"/>
      <c r="I20" s="175"/>
      <c r="J20" s="264"/>
      <c r="K20" s="181"/>
      <c r="L20" s="248"/>
      <c r="M20" s="246"/>
      <c r="N20" s="243"/>
      <c r="O20" s="180"/>
      <c r="P20" s="174"/>
    </row>
    <row r="21" spans="1:16" ht="24" customHeight="1" x14ac:dyDescent="0.15">
      <c r="B21" t="s">
        <v>145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13" sqref="C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85</v>
      </c>
      <c r="C1" s="99" t="s">
        <v>178</v>
      </c>
    </row>
    <row r="2" spans="1:14" x14ac:dyDescent="0.15">
      <c r="B2" t="s">
        <v>86</v>
      </c>
      <c r="C2" s="100">
        <v>45025</v>
      </c>
    </row>
    <row r="3" spans="1:14" x14ac:dyDescent="0.15">
      <c r="B3" t="s">
        <v>87</v>
      </c>
      <c r="C3" s="99" t="s">
        <v>165</v>
      </c>
      <c r="H3" s="197"/>
    </row>
    <row r="4" spans="1:14" x14ac:dyDescent="0.15">
      <c r="B4" t="s">
        <v>88</v>
      </c>
      <c r="C4" t="s">
        <v>179</v>
      </c>
    </row>
    <row r="5" spans="1:14" x14ac:dyDescent="0.15">
      <c r="B5" t="s">
        <v>90</v>
      </c>
      <c r="C5" s="104" t="s">
        <v>149</v>
      </c>
    </row>
    <row r="6" spans="1:14" x14ac:dyDescent="0.15">
      <c r="I6" s="99" t="s">
        <v>89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5" t="s">
        <v>166</v>
      </c>
      <c r="D8" s="97" t="s">
        <v>150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143</v>
      </c>
      <c r="J8" s="283" t="s">
        <v>156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5" t="s">
        <v>169</v>
      </c>
      <c r="D9" s="97" t="s">
        <v>139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139</v>
      </c>
      <c r="J9" s="281" t="s">
        <v>151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170</v>
      </c>
      <c r="D10" s="97" t="s">
        <v>143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143</v>
      </c>
      <c r="J10" s="281" t="s">
        <v>157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5" t="s">
        <v>171</v>
      </c>
      <c r="D11" s="97" t="s">
        <v>141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141</v>
      </c>
      <c r="J11" s="281" t="s">
        <v>153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5" t="s">
        <v>176</v>
      </c>
      <c r="D12" s="97" t="s">
        <v>139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83</v>
      </c>
      <c r="J12" s="281" t="s">
        <v>158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173</v>
      </c>
      <c r="D13" s="97" t="s">
        <v>164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83</v>
      </c>
      <c r="J13" s="281" t="s">
        <v>159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5" t="s">
        <v>168</v>
      </c>
      <c r="D14" s="97" t="s">
        <v>150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152</v>
      </c>
      <c r="J14" s="281" t="s">
        <v>154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172</v>
      </c>
      <c r="D15" s="97" t="s">
        <v>164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139</v>
      </c>
      <c r="J15" s="281" t="s">
        <v>160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177</v>
      </c>
      <c r="D16" s="97" t="s">
        <v>143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164</v>
      </c>
      <c r="J16" s="282" t="s">
        <v>161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5" t="s">
        <v>167</v>
      </c>
      <c r="D17" s="97" t="s">
        <v>150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143</v>
      </c>
      <c r="J17" s="282" t="s">
        <v>162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175</v>
      </c>
      <c r="D18" s="97" t="s">
        <v>143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164</v>
      </c>
      <c r="J18" s="282" t="s">
        <v>163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174</v>
      </c>
      <c r="D19" s="97" t="s">
        <v>152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201" t="s">
        <v>83</v>
      </c>
      <c r="J19" s="282" t="s">
        <v>19</v>
      </c>
      <c r="M19">
        <f t="shared" si="2"/>
        <v>0</v>
      </c>
      <c r="N19">
        <f>COUNTIF($M$24:$M$31,C19)</f>
        <v>1</v>
      </c>
    </row>
    <row r="20" spans="1:14" x14ac:dyDescent="0.15">
      <c r="A20" s="184"/>
      <c r="J20" s="197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加西FCビアンコ</v>
      </c>
      <c r="H24" t="str">
        <f>C9</f>
        <v>SVICFA</v>
      </c>
      <c r="I24" s="58" t="s">
        <v>12</v>
      </c>
      <c r="J24" t="str">
        <f>C11</f>
        <v>フロールFC</v>
      </c>
      <c r="L24" t="str">
        <f>C12</f>
        <v>ロベスト神戸</v>
      </c>
      <c r="M24" t="str">
        <f>C17</f>
        <v>加西FCロッソ</v>
      </c>
    </row>
    <row r="25" spans="1:14" x14ac:dyDescent="0.15">
      <c r="D25" t="str">
        <f>C8</f>
        <v>加西FCビアンコ</v>
      </c>
      <c r="E25" s="58" t="s">
        <v>5</v>
      </c>
      <c r="F25" t="str">
        <f>C14</f>
        <v>旭FCジュニア</v>
      </c>
      <c r="H25" t="str">
        <f>C15</f>
        <v>ジベルテード</v>
      </c>
      <c r="I25" s="58" t="s">
        <v>57</v>
      </c>
      <c r="J25" t="str">
        <f>C17</f>
        <v>加西FCロッソ</v>
      </c>
      <c r="L25" t="str">
        <f>C18</f>
        <v>猪名川FC</v>
      </c>
      <c r="M25" t="str">
        <f>C11</f>
        <v>フロールFC</v>
      </c>
    </row>
    <row r="26" spans="1:14" x14ac:dyDescent="0.15">
      <c r="D26" t="str">
        <f>C15</f>
        <v>ジベルテード</v>
      </c>
      <c r="E26" s="58" t="s">
        <v>6</v>
      </c>
      <c r="F26" t="str">
        <f>C8</f>
        <v>加西FCビアンコ</v>
      </c>
      <c r="H26" t="str">
        <f>C10</f>
        <v>末広FC</v>
      </c>
      <c r="I26" s="58" t="s">
        <v>12</v>
      </c>
      <c r="J26" t="str">
        <f>C11</f>
        <v>フロールFC</v>
      </c>
      <c r="L26" t="str">
        <f>C13</f>
        <v>武庫之荘FC</v>
      </c>
      <c r="M26" t="str">
        <f>C18</f>
        <v>猪名川FC</v>
      </c>
    </row>
    <row r="27" spans="1:14" x14ac:dyDescent="0.15">
      <c r="D27" t="str">
        <f>C9</f>
        <v>SVICFA</v>
      </c>
      <c r="E27" s="58" t="s">
        <v>5</v>
      </c>
      <c r="F27" t="str">
        <f>C14</f>
        <v>旭FCジュニア</v>
      </c>
      <c r="H27" t="str">
        <f>C16</f>
        <v>長尾台SC</v>
      </c>
      <c r="I27" s="58" t="s">
        <v>57</v>
      </c>
      <c r="J27" t="str">
        <f>C17</f>
        <v>加西FCロッソ</v>
      </c>
      <c r="L27" t="str">
        <f>C19</f>
        <v>洲本FC</v>
      </c>
      <c r="M27" t="str">
        <f>C12</f>
        <v>ロベスト神戸</v>
      </c>
    </row>
    <row r="28" spans="1:14" x14ac:dyDescent="0.15">
      <c r="B28" s="156" t="s">
        <v>131</v>
      </c>
      <c r="C28" s="156" t="s">
        <v>136</v>
      </c>
      <c r="D28" t="str">
        <f>C16</f>
        <v>長尾台SC</v>
      </c>
      <c r="E28" s="58" t="s">
        <v>6</v>
      </c>
      <c r="F28" t="str">
        <f>C9</f>
        <v>SVICFA</v>
      </c>
      <c r="H28" t="str">
        <f>C10</f>
        <v>末広FC</v>
      </c>
      <c r="I28" s="58" t="s">
        <v>12</v>
      </c>
      <c r="J28" t="str">
        <f>C12</f>
        <v>ロベスト神戸</v>
      </c>
      <c r="L28" t="str">
        <f>C13</f>
        <v>武庫之荘FC</v>
      </c>
      <c r="M28" t="str">
        <f>C19</f>
        <v>洲本FC</v>
      </c>
    </row>
    <row r="29" spans="1:14" x14ac:dyDescent="0.15">
      <c r="B29" s="156" t="s">
        <v>132</v>
      </c>
      <c r="C29" s="156" t="s">
        <v>136</v>
      </c>
      <c r="D29" t="str">
        <f>C10</f>
        <v>末広FC</v>
      </c>
      <c r="E29" s="58" t="s">
        <v>5</v>
      </c>
      <c r="F29" t="str">
        <f>C15</f>
        <v>ジベルテード</v>
      </c>
      <c r="H29" t="str">
        <f>C16</f>
        <v>長尾台SC</v>
      </c>
      <c r="I29" s="58" t="s">
        <v>57</v>
      </c>
      <c r="J29" t="str">
        <f>C18</f>
        <v>猪名川FC</v>
      </c>
      <c r="L29" t="str">
        <f>C19</f>
        <v>洲本FC</v>
      </c>
      <c r="M29" t="str">
        <f>C13</f>
        <v>武庫之荘FC</v>
      </c>
    </row>
    <row r="30" spans="1:14" x14ac:dyDescent="0.15">
      <c r="B30" s="156" t="s">
        <v>133</v>
      </c>
      <c r="C30" s="156" t="s">
        <v>137</v>
      </c>
    </row>
    <row r="32" spans="1:14" x14ac:dyDescent="0.15">
      <c r="A32" s="158" t="s">
        <v>127</v>
      </c>
      <c r="B32" s="157">
        <v>1</v>
      </c>
      <c r="C32" s="157" t="s">
        <v>137</v>
      </c>
    </row>
    <row r="33" spans="1:3" x14ac:dyDescent="0.15">
      <c r="A33" s="158" t="s">
        <v>127</v>
      </c>
      <c r="B33" s="159">
        <v>2</v>
      </c>
      <c r="C33" s="157" t="s">
        <v>137</v>
      </c>
    </row>
    <row r="34" spans="1:3" x14ac:dyDescent="0.15">
      <c r="A34" s="158" t="s">
        <v>127</v>
      </c>
      <c r="B34" s="159">
        <v>3</v>
      </c>
      <c r="C34" s="157" t="s">
        <v>137</v>
      </c>
    </row>
    <row r="35" spans="1:3" x14ac:dyDescent="0.15">
      <c r="A35" s="160" t="s">
        <v>128</v>
      </c>
      <c r="B35" s="155">
        <v>1</v>
      </c>
      <c r="C35" s="156" t="s">
        <v>137</v>
      </c>
    </row>
    <row r="36" spans="1:3" x14ac:dyDescent="0.15">
      <c r="A36" s="160" t="s">
        <v>128</v>
      </c>
      <c r="B36" s="155">
        <v>2</v>
      </c>
      <c r="C36" s="156" t="s">
        <v>137</v>
      </c>
    </row>
    <row r="37" spans="1:3" x14ac:dyDescent="0.15">
      <c r="A37" s="160" t="s">
        <v>128</v>
      </c>
      <c r="B37" s="155">
        <v>3</v>
      </c>
      <c r="C37" s="156" t="s">
        <v>137</v>
      </c>
    </row>
    <row r="38" spans="1:3" x14ac:dyDescent="0.15">
      <c r="A38" s="158" t="s">
        <v>129</v>
      </c>
      <c r="B38" s="159">
        <v>1</v>
      </c>
      <c r="C38" s="157" t="s">
        <v>137</v>
      </c>
    </row>
    <row r="39" spans="1:3" x14ac:dyDescent="0.15">
      <c r="A39" s="158" t="s">
        <v>129</v>
      </c>
      <c r="B39" s="159">
        <v>2</v>
      </c>
      <c r="C39" s="157" t="s">
        <v>137</v>
      </c>
    </row>
    <row r="40" spans="1:3" x14ac:dyDescent="0.15">
      <c r="A40" s="158" t="s">
        <v>129</v>
      </c>
      <c r="B40" s="159">
        <v>3</v>
      </c>
      <c r="C40" s="157" t="s">
        <v>137</v>
      </c>
    </row>
    <row r="41" spans="1:3" x14ac:dyDescent="0.15">
      <c r="A41" s="160" t="s">
        <v>130</v>
      </c>
      <c r="B41" s="155">
        <v>1</v>
      </c>
      <c r="C41" s="156" t="s">
        <v>137</v>
      </c>
    </row>
    <row r="42" spans="1:3" x14ac:dyDescent="0.15">
      <c r="A42" s="160" t="s">
        <v>130</v>
      </c>
      <c r="B42" s="155">
        <v>2</v>
      </c>
      <c r="C42" s="156" t="s">
        <v>137</v>
      </c>
    </row>
    <row r="43" spans="1:3" x14ac:dyDescent="0.15">
      <c r="A43" s="160" t="s">
        <v>130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2023-03-28T22:04:05Z</dcterms:modified>
</cp:coreProperties>
</file>